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<sst xmlns="http://schemas.openxmlformats.org/spreadsheetml/2006/main" count="52" uniqueCount="45">
  <si>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</si>
  <si>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</si>
  <si>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</si>
  <si>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</si>
  <si>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</si>
  <si>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</si>
  <si>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</si>
  <si>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</si>
  <si>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</si>
  <si>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</si>
  <si>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</si>
  <si>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</si>
  <si>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</si>
  <si>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</si>
  <si>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</si>
  <si>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</si>
  <si>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</si>
  <si>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</si>
  <si>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</si>
  <si>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</si>
  <si>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</si>
  <si>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</si>
  <si>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</si>
  <si>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</si>
  <si>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</si>
  <si>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</si>
  <si>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</si>
  <si>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</si>
  <si>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</si>
  <si>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</si>
  <si>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</si>
  <si>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</si>
  <si>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</si>
  <si>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</si>
  <si>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</si>
  <si>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</si>
  <si>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</si>
  <si>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BRENTOR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</si>
  <si>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WEST DEVON</t>
    </r>
  </si>
  <si>
    <t>2019/20</t>
  </si>
  <si>
    <t>2020/21</t>
  </si>
  <si>
    <t>£1200 Lengthsman cheque not cashed</t>
  </si>
  <si>
    <t>£2936 - Toilet payment not yet requested</t>
  </si>
  <si>
    <t>DCRF Grant £1262</t>
  </si>
  <si>
    <t>VAT refund greatly reduced £309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</si>
</sst>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6" fontId="49" fillId="0" borderId="11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38</v>
      </c>
      <c r="C3" s="36"/>
      <c r="L3" s="9"/>
    </row>
    <row r="4" ht="13.5">
      <c r="A4" s="1" t="s">
        <v>36</v>
      </c>
    </row>
    <row r="5" spans="1:13" ht="83.25" customHeight="1">
      <c r="A5" s="47" t="s">
        <v>34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17761</v>
      </c>
      <c r="F11" s="8">
        <v>18533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19</v>
      </c>
      <c r="B13" s="45"/>
      <c r="C13" s="46"/>
      <c r="D13" s="8">
        <v>14137</v>
      </c>
      <c r="F13" s="8">
        <v>14686</v>
      </c>
      <c r="G13" s="5">
        <f>F13-D13</f>
        <v>549</v>
      </c>
      <c r="H13" s="6">
        <f>IF((D13&gt;F13),(D13-F13)/D13,IF(D13&lt;F13,-(D13-F13)/D13,IF(D13=F13,0)))</f>
        <v>0.038834264695479945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4589</v>
      </c>
      <c r="F15" s="8">
        <v>2990</v>
      </c>
      <c r="G15" s="5">
        <f>F15-D15</f>
        <v>-1599</v>
      </c>
      <c r="H15" s="6">
        <f>IF((D15&gt;F15),(D15-F15)/D15,IF(D15&lt;F15,-(D15-F15)/D15,IF(D15=F15,0)))</f>
        <v>0.34844192634560905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51" t="s">
        <v>43</v>
      </c>
    </row>
    <row r="16" spans="4:14" ht="14.25" thickBot="1">
      <c r="D16" s="5"/>
      <c r="F16" s="5"/>
      <c r="G16" s="5"/>
      <c r="H16" s="6"/>
      <c r="K16" s="4"/>
      <c r="L16" s="4"/>
      <c r="N16" s="23" t="s">
        <v>44</v>
      </c>
    </row>
    <row r="17" spans="1:14" ht="19.5" customHeight="1" thickBot="1">
      <c r="A17" s="42" t="s">
        <v>4</v>
      </c>
      <c r="B17" s="42"/>
      <c r="C17" s="42"/>
      <c r="D17" s="8">
        <v>4532</v>
      </c>
      <c r="F17" s="8">
        <v>4733</v>
      </c>
      <c r="G17" s="5">
        <f>F17-D17</f>
        <v>201</v>
      </c>
      <c r="H17" s="6">
        <f>IF((D17&gt;F17),(D17-F17)/D17,IF(D17&lt;F17,-(D17-F17)/D17,IF(D17=F17,0)))</f>
        <v>0.04435127978817299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3201</v>
      </c>
      <c r="F19" s="8">
        <v>3201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10221</v>
      </c>
      <c r="F21" s="8">
        <v>5979</v>
      </c>
      <c r="G21" s="5">
        <f>F21-D21</f>
        <v>-4242</v>
      </c>
      <c r="H21" s="6">
        <f>IF((D21&gt;F21),(D21-F21)/D21,IF(D21&lt;F21,-(D21-F21)/D21,IF(D21=F21,0)))</f>
        <v>0.41502788376871147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 t="s">
        <v>42</v>
      </c>
    </row>
    <row r="23" spans="1:14" ht="19.5" customHeight="1" thickBot="1">
      <c r="A23" s="7" t="s">
        <v>5</v>
      </c>
      <c r="D23" s="2">
        <f>D11+D13+D15-D17-D19-D21</f>
        <v>18533</v>
      </c>
      <c r="F23" s="2">
        <f>F11+F13+F15-F17-F19-F21</f>
        <v>22296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18533</v>
      </c>
      <c r="F26" s="8">
        <v>22296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16598</v>
      </c>
      <c r="F28" s="8">
        <v>16598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26044</v>
      </c>
      <c r="F30" s="8">
        <v>23889</v>
      </c>
      <c r="G30" s="5">
        <f>F30-D30</f>
        <v>-2155</v>
      </c>
      <c r="H30" s="6">
        <f>IF((D30&gt;F30),(D30-F30)/D30,IF(D30&lt;F30,-(D30-F30)/D30,IF(D30=F30,0)))</f>
        <v>0.08274458608508678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35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4" ht="14.25">
      <c r="B7" s="34" t="s">
        <v>26</v>
      </c>
      <c r="D7" s="34"/>
    </row>
    <row r="8" spans="2:4" ht="15" customHeight="1">
      <c r="B8" s="34" t="s">
        <v>27</v>
      </c>
      <c r="D8" s="34"/>
    </row>
    <row r="9" spans="2:4" ht="14.25">
      <c r="B9" s="34" t="s">
        <v>28</v>
      </c>
      <c r="D9" s="34"/>
    </row>
    <row r="10" spans="2:4" ht="14.25">
      <c r="B10" s="34" t="s">
        <v>29</v>
      </c>
      <c r="D10" s="34"/>
    </row>
    <row r="11" spans="2:4" ht="14.25">
      <c r="B11" s="34" t="s">
        <v>30</v>
      </c>
      <c r="D11" s="34"/>
    </row>
    <row r="12" spans="2:4" ht="14.25">
      <c r="B12" s="34" t="s">
        <v>31</v>
      </c>
      <c r="D12" s="34"/>
    </row>
    <row r="13" spans="2:4" ht="14.25">
      <c r="B13" s="34" t="s">
        <v>32</v>
      </c>
      <c r="D13" s="34"/>
    </row>
    <row r="14" ht="14.25">
      <c r="E14" s="33">
        <f>SUM(D7:D13)</f>
        <v>0</v>
      </c>
    </row>
    <row r="16" spans="1:4" ht="14.25">
      <c r="A16" s="31" t="s">
        <v>24</v>
      </c>
      <c r="D16" s="34"/>
    </row>
    <row r="17" ht="14.25">
      <c r="E17" s="33">
        <f>D16</f>
        <v>0</v>
      </c>
    </row>
    <row r="18" spans="1:6" ht="15" thickBot="1">
      <c r="A18" s="31" t="s">
        <v>25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Caroline Oxenham</cp:lastModifiedBy>
  <cp:lastPrinted>2021-04-14T15:35:13Z</cp:lastPrinted>
  <dcterms:created xsi:type="dcterms:W3CDTF">2012-07-11T10:01:28Z</dcterms:created>
  <dcterms:modified xsi:type="dcterms:W3CDTF">2021-04-14T15:35:25Z</dcterms:modified>
  <cp:category/>
  <cp:version/>
  <cp:contentType/>
  <cp:contentStatus/>
</cp:coreProperties>
</file>